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0" documentId="8_{69124D71-E3AC-4A52-B51F-8BD7E66B1D31}" xr6:coauthVersionLast="47" xr6:coauthVersionMax="47" xr10:uidLastSave="{00000000-0000-0000-0000-000000000000}"/>
  <bookViews>
    <workbookView xWindow="-110" yWindow="-110" windowWidth="19420" windowHeight="10300" xr2:uid="{0C002A7D-5C06-47A4-9298-CBA016461A87}"/>
  </bookViews>
  <sheets>
    <sheet name="Camp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9" i="1"/>
  <c r="D27" i="1"/>
  <c r="D23" i="1" s="1"/>
  <c r="D48" i="1" s="1"/>
  <c r="D17" i="1"/>
  <c r="F76" i="1"/>
  <c r="F75" i="1" s="1"/>
  <c r="F73" i="1" s="1"/>
  <c r="F72" i="1" s="1"/>
  <c r="F70" i="1" s="1"/>
  <c r="F60" i="1" s="1"/>
  <c r="F58" i="1" s="1"/>
  <c r="F39" i="1" s="1"/>
  <c r="F30" i="1" s="1"/>
  <c r="A48" i="1"/>
  <c r="A47" i="1"/>
  <c r="D34" i="1"/>
  <c r="E13" i="1"/>
  <c r="F10" i="1"/>
  <c r="C10" i="1"/>
  <c r="A7" i="1"/>
  <c r="B17" i="1" s="1"/>
  <c r="B26" i="1" s="1"/>
  <c r="E14" i="1" l="1"/>
  <c r="C9" i="1"/>
  <c r="A11" i="1" s="1"/>
  <c r="F9" i="1"/>
  <c r="D40" i="1"/>
  <c r="B40" i="1" s="1"/>
  <c r="F37" i="1"/>
  <c r="F33" i="1" s="1"/>
  <c r="D33" i="1"/>
  <c r="D47" i="1" s="1"/>
  <c r="D39" i="1" s="1"/>
  <c r="B41" i="1"/>
  <c r="B42" i="1"/>
  <c r="B49" i="1"/>
  <c r="B35" i="1"/>
  <c r="B34" i="1"/>
  <c r="B62" i="1"/>
  <c r="B27" i="1"/>
  <c r="B24" i="1"/>
  <c r="B43" i="1"/>
  <c r="B25" i="1"/>
  <c r="B54" i="1"/>
  <c r="B46" i="1"/>
  <c r="B53" i="1"/>
  <c r="B45" i="1"/>
  <c r="B51" i="1"/>
  <c r="B50" i="1"/>
  <c r="E18" i="1" l="1"/>
  <c r="E17" i="1"/>
  <c r="D18" i="1"/>
  <c r="B47" i="1"/>
  <c r="B23" i="1"/>
  <c r="B48" i="1" s="1"/>
  <c r="B33" i="1"/>
  <c r="B39" i="1" l="1"/>
  <c r="B16" i="1" s="1"/>
  <c r="F17" i="1" s="1"/>
  <c r="F18" i="1" l="1"/>
  <c r="B18" i="1" s="1"/>
</calcChain>
</file>

<file path=xl/sharedStrings.xml><?xml version="1.0" encoding="utf-8"?>
<sst xmlns="http://schemas.openxmlformats.org/spreadsheetml/2006/main" count="77" uniqueCount="71">
  <si>
    <r>
      <t xml:space="preserve">Camperbuns mit Backhefe
</t>
    </r>
    <r>
      <rPr>
        <sz val="9"/>
        <rFont val="Tahoma"/>
        <family val="2"/>
      </rPr>
      <t>Rezepte individuell anpassen auf www.Brotfeuer.com</t>
    </r>
  </si>
  <si>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</si>
  <si>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</si>
  <si>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</si>
  <si>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</si>
  <si>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</si>
  <si>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</si>
  <si>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</si>
  <si>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</si>
  <si>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</si>
  <si>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</si>
  <si>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</si>
  <si>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</si>
  <si>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Übersicht Zeiten</t>
  </si>
  <si>
    <t>Zubereitungszeit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</si>
  <si>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</si>
  <si>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</si>
  <si>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</si>
  <si>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</si>
  <si>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</si>
  <si>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</si>
  <si>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</si>
  <si>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</si>
  <si>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</si>
  <si>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</si>
  <si>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Vorstufen und -teige</t>
  </si>
  <si>
    <t>Wasser</t>
  </si>
  <si>
    <t>Dinkelvollkornmehl</t>
  </si>
  <si>
    <t>Zutaten überbrühen, umrühren, pürieren</t>
  </si>
  <si>
    <t>Sojamilch</t>
  </si>
  <si>
    <t>Dinkelmehl 630</t>
  </si>
  <si>
    <t>Bio-Frischhefe</t>
  </si>
  <si>
    <t>Zutaten zu einem festen Teig mischen</t>
  </si>
  <si>
    <t>2. Hauptteig</t>
  </si>
  <si>
    <t>Ei-Ersatzpulver mit Wasser gemischt</t>
  </si>
  <si>
    <t>Zucker</t>
  </si>
  <si>
    <t>Salz</t>
  </si>
  <si>
    <t>Weizenmehl 550</t>
  </si>
  <si>
    <t>Zutaten mischen, kneten bis Fenstertest</t>
  </si>
  <si>
    <t>Butter stückchenweise einkneten, Fenstertest</t>
  </si>
  <si>
    <t>Optimale Teigtemperatur</t>
  </si>
  <si>
    <t>3. Stockgare bis Volumen +30%</t>
  </si>
  <si>
    <t>4. Teiglinge aufbereiten zur Stückgare</t>
  </si>
  <si>
    <t>Luft aus dem Teig drücken, Teigliing halbieren</t>
  </si>
  <si>
    <t>Hagelzucker in eine Teighälfte einarbeiten</t>
  </si>
  <si>
    <t>Teigling mit Hagelzucker zu je 57g abstechen</t>
  </si>
  <si>
    <t>Teigling ohne Hagelzucker zu je 50g abstechen</t>
  </si>
  <si>
    <t>Alle Teiglinge rundschleifen</t>
  </si>
  <si>
    <t>Teiglinge ohne Hagelzucker zu einer Teigscheibe mit ca. 15 cm Durchmesser ausrollen</t>
  </si>
  <si>
    <t>Teiglinge mit Hagelzucker auf die Teigscheibe setzen</t>
  </si>
  <si>
    <t>Fertigen Teigling auf ein Backpapier setzen und abdecken</t>
  </si>
  <si>
    <t>Stückgare bis zur Volumenverdoppelung</t>
  </si>
  <si>
    <t>5. Einschießen &amp; Backen</t>
  </si>
  <si>
    <t>Vorgeheizter Backstein, Anbacktemperatur</t>
  </si>
  <si>
    <t>Sofort schwaden</t>
  </si>
  <si>
    <t>Beispiel: Bei einem Teiggewicht von je 100g dauert die Backzeit ca. 20 Minuten.</t>
  </si>
  <si>
    <t>Rezepte individuell anpassen auf www.Brotfeuer.com</t>
  </si>
  <si>
    <t>Fortsetzung auf der Folgeseite</t>
  </si>
  <si>
    <t>Gewicht: Wie viel Gramm sollen meine Buns insgesamt wiegen? &gt; &gt;</t>
  </si>
  <si>
    <t>Ausbacktemperatur bis 88 Grad Kerntemperatur</t>
  </si>
  <si>
    <t>Zutaten abkühlen lassen</t>
  </si>
  <si>
    <t>1.a Fester Vorteig</t>
  </si>
  <si>
    <t>1.b Brühstück: Dinkelvollkornmehl</t>
  </si>
  <si>
    <t>Optional: Lievito Madre TA150</t>
  </si>
  <si>
    <t>Anstellgut in Wasser lösen</t>
  </si>
  <si>
    <t>Optional: Acerolapulver</t>
  </si>
  <si>
    <t>Mit der zuvor ausgerollten Teigscheibe den Hagelzucker-Teigling umschließen und rundschleifen</t>
  </si>
  <si>
    <t>Camper</t>
  </si>
  <si>
    <t>10:00 - 18:00</t>
  </si>
  <si>
    <t>1. Reifezeit bis Volumen + 30%</t>
  </si>
  <si>
    <t>2. Reifezeit flexibel wählbar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</si>
</sst>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2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  <font>
      <sz val="9"/>
      <color theme="2" tint="-0.24997711111789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4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9" fontId="6" fillId="0" borderId="0" xfId="0" applyNumberFormat="1" applyFont="1"/>
    <xf numFmtId="9" fontId="3" fillId="0" borderId="1" xfId="0" applyNumberFormat="1" applyFont="1" applyBorder="1"/>
    <xf numFmtId="0" fontId="7" fillId="0" borderId="1" xfId="0" applyFont="1" applyBorder="1"/>
    <xf numFmtId="9" fontId="7" fillId="0" borderId="1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166" fontId="5" fillId="0" borderId="1" xfId="0" applyNumberFormat="1" applyFont="1" applyBorder="1"/>
    <xf numFmtId="10" fontId="5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3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6" fontId="3" fillId="0" borderId="0" xfId="0" applyNumberFormat="1" applyFont="1"/>
    <xf numFmtId="169" fontId="3" fillId="0" borderId="0" xfId="0" applyNumberFormat="1" applyFont="1"/>
    <xf numFmtId="171" fontId="2" fillId="0" borderId="1" xfId="0" applyNumberFormat="1" applyFont="1" applyBorder="1" applyAlignment="1">
      <alignment horizontal="right"/>
    </xf>
    <xf numFmtId="9" fontId="2" fillId="0" borderId="3" xfId="0" applyNumberFormat="1" applyFont="1" applyBorder="1"/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9" fontId="11" fillId="0" borderId="3" xfId="0" applyNumberFormat="1" applyFont="1" applyBorder="1"/>
    <xf numFmtId="169" fontId="11" fillId="0" borderId="3" xfId="0" applyNumberFormat="1" applyFont="1" applyBorder="1" applyAlignment="1">
      <alignment horizontal="right"/>
    </xf>
    <xf numFmtId="168" fontId="11" fillId="0" borderId="3" xfId="0" applyNumberFormat="1" applyFont="1" applyBorder="1" applyAlignment="1">
      <alignment horizontal="right"/>
    </xf>
    <xf numFmtId="167" fontId="11" fillId="0" borderId="3" xfId="0" applyNumberFormat="1" applyFont="1" applyBorder="1" applyAlignment="1">
      <alignment horizontal="right"/>
    </xf>
    <xf numFmtId="0" fontId="11" fillId="0" borderId="0" xfId="0" applyFont="1"/>
    <xf numFmtId="168" fontId="3" fillId="0" borderId="0" xfId="0" applyNumberFormat="1" applyFont="1"/>
    <xf numFmtId="169" fontId="2" fillId="3" borderId="1" xfId="0" applyNumberFormat="1" applyFont="1" applyFill="1" applyBorder="1"/>
    <xf numFmtId="168" fontId="2" fillId="3" borderId="1" xfId="0" applyNumberFormat="1" applyFont="1" applyFill="1" applyBorder="1"/>
    <xf numFmtId="167" fontId="10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0" fontId="2" fillId="0" borderId="1" xfId="0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9" fontId="2" fillId="0" borderId="2" xfId="0" applyNumberFormat="1" applyFont="1" applyBorder="1"/>
    <xf numFmtId="169" fontId="2" fillId="0" borderId="2" xfId="0" applyNumberFormat="1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170" fontId="2" fillId="0" borderId="2" xfId="0" applyNumberFormat="1" applyFont="1" applyBorder="1" applyAlignment="1">
      <alignment horizontal="right"/>
    </xf>
    <xf numFmtId="9" fontId="2" fillId="0" borderId="0" xfId="0" applyNumberFormat="1" applyFont="1"/>
    <xf numFmtId="9" fontId="3" fillId="0" borderId="3" xfId="0" applyNumberFormat="1" applyFont="1" applyBorder="1"/>
    <xf numFmtId="165" fontId="2" fillId="0" borderId="3" xfId="0" applyNumberFormat="1" applyFont="1" applyBorder="1" applyAlignment="1">
      <alignment horizontal="center"/>
    </xf>
    <xf numFmtId="9" fontId="10" fillId="0" borderId="3" xfId="0" applyNumberFormat="1" applyFont="1" applyBorder="1"/>
    <xf numFmtId="171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center"/>
    </xf>
    <xf numFmtId="170" fontId="10" fillId="0" borderId="1" xfId="0" applyNumberFormat="1" applyFont="1" applyBorder="1" applyAlignment="1">
      <alignment horizontal="center"/>
    </xf>
    <xf numFmtId="0" fontId="10" fillId="0" borderId="0" xfId="0" applyFont="1"/>
    <xf numFmtId="10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9" fontId="3" fillId="0" borderId="0" xfId="0" applyNumberFormat="1" applyFont="1" applyBorder="1"/>
    <xf numFmtId="0" fontId="3" fillId="0" borderId="0" xfId="0" applyFont="1" applyBorder="1"/>
    <xf numFmtId="170" fontId="2" fillId="0" borderId="0" xfId="0" applyNumberFormat="1" applyFont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E551-8444-411D-8DE2-F93D63F0D56F}">
  <dimension ref="A1:K77"/>
  <sheetViews>
    <sheetView tabSelected="1" workbookViewId="0">
      <selection activeCell="F4" sqref="F4"/>
    </sheetView>
  </sheetViews>
  <sheetFormatPr baseColWidth="10" defaultColWidth="10.81640625" defaultRowHeight="11.5" x14ac:dyDescent="0.25"/>
  <cols>
    <col min="1" max="1" width="33.7265625" style="2" customWidth="1"/>
    <col min="2" max="5" width="8.7265625" style="2" customWidth="1"/>
    <col min="6" max="6" width="15.7265625" style="2" customWidth="1"/>
    <col min="7" max="16384" width="10.81640625" style="2"/>
  </cols>
  <sheetData>
    <row r="1" spans="1:11" s="1" customFormat="1" ht="46.5" customHeight="1" x14ac:dyDescent="0.35">
      <c r="A1" s="99" t="s">
        <v>0</v>
      </c>
      <c r="B1" s="99"/>
      <c r="C1" s="99"/>
      <c r="D1" s="99"/>
      <c r="E1" s="99"/>
      <c r="F1" s="99"/>
      <c r="K1" s="2"/>
    </row>
    <row r="2" spans="1:11" s="3" customFormat="1" x14ac:dyDescent="0.25">
      <c r="A2" s="100"/>
      <c r="B2" s="100"/>
      <c r="C2" s="100"/>
      <c r="D2" s="100"/>
      <c r="E2" s="100"/>
      <c r="F2" s="100"/>
    </row>
    <row r="3" spans="1:11" ht="11.5" customHeight="1" x14ac:dyDescent="0.25">
      <c r="A3" s="4" t="s">
        <v>1</v>
      </c>
      <c r="B3" s="5"/>
      <c r="C3" s="6"/>
      <c r="D3" s="6"/>
      <c r="E3" s="6"/>
      <c r="F3" s="6"/>
    </row>
    <row r="4" spans="1:11" ht="11.5" customHeight="1" x14ac:dyDescent="0.25">
      <c r="A4" s="7" t="s">
        <v>2</v>
      </c>
      <c r="B4" s="7"/>
      <c r="C4" s="7"/>
      <c r="D4" s="101" t="s">
        <v>3</v>
      </c>
      <c r="E4" s="101"/>
      <c r="F4" s="8">
        <v>45826</v>
      </c>
    </row>
    <row r="5" spans="1:11" ht="11.5" customHeight="1" x14ac:dyDescent="0.25">
      <c r="A5" s="7" t="s">
        <v>4</v>
      </c>
      <c r="B5" s="7"/>
      <c r="C5" s="7"/>
      <c r="D5" s="101" t="s">
        <v>5</v>
      </c>
      <c r="E5" s="101"/>
      <c r="F5" s="9">
        <v>0.83333333333333337</v>
      </c>
    </row>
    <row r="6" spans="1:11" ht="11.5" customHeight="1" x14ac:dyDescent="0.25">
      <c r="A6" s="7" t="s">
        <v>58</v>
      </c>
      <c r="B6" s="7"/>
      <c r="C6" s="7"/>
      <c r="D6" s="101" t="s">
        <v>6</v>
      </c>
      <c r="E6" s="101"/>
      <c r="F6" s="10">
        <v>1500</v>
      </c>
    </row>
    <row r="7" spans="1:11" x14ac:dyDescent="0.25">
      <c r="A7" s="102">
        <f>F6*1.2</f>
        <v>1800</v>
      </c>
      <c r="B7" s="102"/>
      <c r="C7" s="102"/>
      <c r="D7" s="102"/>
      <c r="E7" s="102"/>
      <c r="F7" s="102"/>
    </row>
    <row r="8" spans="1:11" x14ac:dyDescent="0.25">
      <c r="B8" s="11" t="s">
        <v>7</v>
      </c>
      <c r="C8" s="12"/>
      <c r="E8" s="12" t="s">
        <v>8</v>
      </c>
    </row>
    <row r="9" spans="1:11" ht="11.5" customHeight="1" x14ac:dyDescent="0.25">
      <c r="B9" s="7" t="s">
        <v>9</v>
      </c>
      <c r="C9" s="13">
        <f>D35+D25+D49+D26</f>
        <v>0.7</v>
      </c>
      <c r="E9" s="7" t="s">
        <v>10</v>
      </c>
      <c r="F9" s="13">
        <f>D25+D49+D50+D26</f>
        <v>0.95</v>
      </c>
    </row>
    <row r="10" spans="1:11" ht="11.5" customHeight="1" x14ac:dyDescent="0.25">
      <c r="B10" s="7" t="s">
        <v>11</v>
      </c>
      <c r="C10" s="13">
        <f>$D$50</f>
        <v>0.3</v>
      </c>
      <c r="E10" s="7" t="s">
        <v>12</v>
      </c>
      <c r="F10" s="13">
        <f>D35</f>
        <v>0.05</v>
      </c>
    </row>
    <row r="11" spans="1:11" x14ac:dyDescent="0.25">
      <c r="A11" s="95" t="e">
        <f>C9+C10+#REF!</f>
        <v>#REF!</v>
      </c>
      <c r="B11" s="95"/>
      <c r="C11" s="95"/>
      <c r="D11" s="95"/>
      <c r="E11" s="95"/>
      <c r="F11" s="95"/>
    </row>
    <row r="12" spans="1:11" ht="11.5" customHeight="1" x14ac:dyDescent="0.25">
      <c r="B12" s="96" t="s">
        <v>13</v>
      </c>
      <c r="C12" s="96"/>
      <c r="D12" s="96"/>
      <c r="E12" s="96"/>
    </row>
    <row r="13" spans="1:11" ht="11.5" customHeight="1" x14ac:dyDescent="0.25">
      <c r="B13" s="14" t="s">
        <v>14</v>
      </c>
      <c r="C13" s="15"/>
      <c r="D13" s="14"/>
      <c r="E13" s="16">
        <f>E33-+E23+E39+E60+E72</f>
        <v>3.125E-2</v>
      </c>
      <c r="F13" s="17"/>
    </row>
    <row r="14" spans="1:11" ht="11.5" customHeight="1" x14ac:dyDescent="0.25">
      <c r="B14" s="7" t="s">
        <v>15</v>
      </c>
      <c r="C14" s="13"/>
      <c r="D14" s="7"/>
      <c r="E14" s="18">
        <f>F76-F23</f>
        <v>0.72916666666424135</v>
      </c>
      <c r="F14" s="18"/>
    </row>
    <row r="15" spans="1:11" x14ac:dyDescent="0.25">
      <c r="A15" s="97"/>
      <c r="B15" s="97"/>
      <c r="C15" s="97"/>
      <c r="D15" s="97"/>
      <c r="E15" s="97"/>
      <c r="F15" s="97"/>
    </row>
    <row r="16" spans="1:11" ht="11.5" customHeight="1" x14ac:dyDescent="0.25">
      <c r="A16" s="20" t="s">
        <v>16</v>
      </c>
      <c r="B16" s="21">
        <f>B39</f>
        <v>1799.85582</v>
      </c>
      <c r="C16" s="22"/>
      <c r="D16" s="23"/>
      <c r="E16" s="24"/>
      <c r="F16" s="25">
        <v>0.48859999999999998</v>
      </c>
    </row>
    <row r="17" spans="1:6" ht="11.5" customHeight="1" x14ac:dyDescent="0.25">
      <c r="A17" s="7" t="s">
        <v>17</v>
      </c>
      <c r="B17" s="26">
        <f>A7*F16</f>
        <v>879.48</v>
      </c>
      <c r="C17" s="27" t="s">
        <v>18</v>
      </c>
      <c r="D17" s="28">
        <f>D35+D25+D49+D50+D26</f>
        <v>1</v>
      </c>
      <c r="E17" s="29">
        <f>B35+B25+B49+B50+B26</f>
        <v>879.48</v>
      </c>
      <c r="F17" s="30">
        <f>E17/B16</f>
        <v>0.4886391399951136</v>
      </c>
    </row>
    <row r="18" spans="1:6" ht="11.5" customHeight="1" x14ac:dyDescent="0.25">
      <c r="A18" s="7" t="s">
        <v>19</v>
      </c>
      <c r="B18" s="26">
        <f>A7*F18</f>
        <v>532.12802345467867</v>
      </c>
      <c r="C18" s="27" t="s">
        <v>18</v>
      </c>
      <c r="D18" s="28">
        <f>D34+D24+D41+D42+D40</f>
        <v>0.60499999999999998</v>
      </c>
      <c r="E18" s="29">
        <f>B34+B24+B42+B40+B41</f>
        <v>532.08539999999994</v>
      </c>
      <c r="F18" s="30">
        <f>E18/B16</f>
        <v>0.2956266796970437</v>
      </c>
    </row>
    <row r="19" spans="1:6" ht="11.5" customHeight="1" x14ac:dyDescent="0.25">
      <c r="A19" s="98"/>
      <c r="B19" s="98"/>
      <c r="C19" s="98"/>
      <c r="D19" s="98"/>
      <c r="E19" s="98"/>
      <c r="F19" s="98"/>
    </row>
    <row r="20" spans="1:6" hidden="1" x14ac:dyDescent="0.25">
      <c r="A20" s="97"/>
      <c r="B20" s="97"/>
      <c r="C20" s="97"/>
      <c r="D20" s="97"/>
      <c r="E20" s="97"/>
      <c r="F20" s="97"/>
    </row>
    <row r="21" spans="1:6" s="31" customFormat="1" ht="13" customHeight="1" x14ac:dyDescent="0.35">
      <c r="B21" s="32" t="s">
        <v>20</v>
      </c>
      <c r="C21" s="33" t="s">
        <v>21</v>
      </c>
      <c r="D21" s="34" t="s">
        <v>22</v>
      </c>
      <c r="E21" s="35" t="s">
        <v>23</v>
      </c>
      <c r="F21" s="35" t="s">
        <v>24</v>
      </c>
    </row>
    <row r="22" spans="1:6" s="42" customFormat="1" x14ac:dyDescent="0.25">
      <c r="A22" s="36" t="s">
        <v>25</v>
      </c>
      <c r="B22" s="37"/>
      <c r="C22" s="38"/>
      <c r="D22" s="39"/>
      <c r="E22" s="40"/>
      <c r="F22" s="41"/>
    </row>
    <row r="23" spans="1:6" ht="11.5" customHeight="1" x14ac:dyDescent="0.25">
      <c r="A23" s="36" t="s">
        <v>61</v>
      </c>
      <c r="B23" s="37">
        <f>SUM(B24:B28)</f>
        <v>529.00722000000007</v>
      </c>
      <c r="C23" s="38"/>
      <c r="D23" s="39">
        <f>SUM(D24:D30)</f>
        <v>0.60150000000000003</v>
      </c>
      <c r="E23" s="40">
        <v>6.9444444444444441E-3</v>
      </c>
      <c r="F23" s="41">
        <f>F29-E23</f>
        <v>45826.104166666672</v>
      </c>
    </row>
    <row r="24" spans="1:6" ht="11.5" customHeight="1" x14ac:dyDescent="0.25">
      <c r="A24" s="43" t="s">
        <v>29</v>
      </c>
      <c r="B24" s="44">
        <f>B$17*D24</f>
        <v>175.89600000000002</v>
      </c>
      <c r="C24" s="45">
        <v>5</v>
      </c>
      <c r="D24" s="46">
        <v>0.2</v>
      </c>
      <c r="E24" s="47"/>
      <c r="F24" s="48"/>
    </row>
    <row r="25" spans="1:6" ht="11.5" customHeight="1" x14ac:dyDescent="0.25">
      <c r="A25" s="43" t="s">
        <v>30</v>
      </c>
      <c r="B25" s="44">
        <f>B$17*D25</f>
        <v>87.948000000000008</v>
      </c>
      <c r="C25" s="45"/>
      <c r="D25" s="46">
        <v>0.1</v>
      </c>
      <c r="E25" s="48"/>
      <c r="F25" s="48"/>
    </row>
    <row r="26" spans="1:6" ht="11.5" customHeight="1" x14ac:dyDescent="0.25">
      <c r="A26" s="43" t="s">
        <v>37</v>
      </c>
      <c r="B26" s="44">
        <f>B$17*D26</f>
        <v>263.84399999999999</v>
      </c>
      <c r="C26" s="45"/>
      <c r="D26" s="46">
        <v>0.3</v>
      </c>
      <c r="E26" s="48"/>
      <c r="F26" s="48"/>
    </row>
    <row r="27" spans="1:6" ht="11.5" customHeight="1" x14ac:dyDescent="0.25">
      <c r="A27" s="43" t="s">
        <v>31</v>
      </c>
      <c r="B27" s="56">
        <f>B$17*D27</f>
        <v>1.3192200000000001</v>
      </c>
      <c r="C27" s="45"/>
      <c r="D27" s="46">
        <f>D25*1.5%</f>
        <v>1.5E-3</v>
      </c>
      <c r="E27" s="48"/>
      <c r="F27" s="48"/>
    </row>
    <row r="28" spans="1:6" ht="11.5" customHeight="1" x14ac:dyDescent="0.25">
      <c r="A28" s="43" t="s">
        <v>32</v>
      </c>
      <c r="B28" s="44"/>
      <c r="C28" s="45"/>
      <c r="D28" s="46"/>
      <c r="E28" s="48"/>
      <c r="F28" s="48"/>
    </row>
    <row r="29" spans="1:6" ht="11.5" customHeight="1" x14ac:dyDescent="0.25">
      <c r="A29" s="43" t="s">
        <v>69</v>
      </c>
      <c r="B29" s="44"/>
      <c r="C29" s="45">
        <v>21</v>
      </c>
      <c r="D29" s="46"/>
      <c r="E29" s="52">
        <v>6.25E-2</v>
      </c>
      <c r="F29" s="53">
        <f>F30-E29</f>
        <v>45826.111111111117</v>
      </c>
    </row>
    <row r="30" spans="1:6" ht="11.5" customHeight="1" x14ac:dyDescent="0.25">
      <c r="A30" s="43" t="s">
        <v>70</v>
      </c>
      <c r="B30" s="44"/>
      <c r="C30" s="45">
        <v>5</v>
      </c>
      <c r="D30" s="46"/>
      <c r="E30" s="106">
        <v>0.5</v>
      </c>
      <c r="F30" s="53">
        <f>F39-E30</f>
        <v>45826.173611111117</v>
      </c>
    </row>
    <row r="31" spans="1:6" ht="11.5" customHeight="1" x14ac:dyDescent="0.25">
      <c r="A31" s="43"/>
      <c r="B31" s="81"/>
      <c r="C31" s="82"/>
      <c r="D31" s="83"/>
      <c r="E31" s="84" t="s">
        <v>68</v>
      </c>
    </row>
    <row r="32" spans="1:6" ht="11.5" customHeight="1" x14ac:dyDescent="0.25">
      <c r="A32" s="80"/>
      <c r="B32" s="81"/>
      <c r="C32" s="82"/>
      <c r="D32" s="83"/>
      <c r="E32" s="84"/>
    </row>
    <row r="33" spans="1:9" ht="11.5" customHeight="1" x14ac:dyDescent="0.25">
      <c r="A33" s="36" t="s">
        <v>62</v>
      </c>
      <c r="B33" s="37">
        <f>SUM(B34:B37)</f>
        <v>149.51159999999999</v>
      </c>
      <c r="C33" s="38"/>
      <c r="D33" s="39">
        <f>SUM(D34:D37)</f>
        <v>0.16999999999999998</v>
      </c>
      <c r="E33" s="40">
        <v>6.9444444444444441E-3</v>
      </c>
      <c r="F33" s="41">
        <f>F37-E33</f>
        <v>45826.458333333336</v>
      </c>
    </row>
    <row r="34" spans="1:9" s="3" customFormat="1" ht="11.5" customHeight="1" x14ac:dyDescent="0.25">
      <c r="A34" s="43" t="s">
        <v>26</v>
      </c>
      <c r="B34" s="44">
        <f>B$17*D34</f>
        <v>105.5376</v>
      </c>
      <c r="C34" s="45">
        <v>100</v>
      </c>
      <c r="D34" s="46">
        <f>D35*2.4</f>
        <v>0.12</v>
      </c>
      <c r="E34" s="47">
        <v>1.0416666666666666E-2</v>
      </c>
      <c r="F34" s="48"/>
    </row>
    <row r="35" spans="1:9" ht="11.5" customHeight="1" x14ac:dyDescent="0.25">
      <c r="A35" s="43" t="s">
        <v>27</v>
      </c>
      <c r="B35" s="44">
        <f>B$17*D35</f>
        <v>43.974000000000004</v>
      </c>
      <c r="C35" s="45"/>
      <c r="D35" s="46">
        <v>0.05</v>
      </c>
      <c r="E35" s="48"/>
      <c r="F35" s="48"/>
    </row>
    <row r="36" spans="1:9" ht="11.5" customHeight="1" x14ac:dyDescent="0.25">
      <c r="A36" s="43" t="s">
        <v>28</v>
      </c>
      <c r="B36" s="49"/>
      <c r="C36" s="45"/>
      <c r="D36" s="50"/>
      <c r="E36" s="51"/>
      <c r="F36" s="19"/>
    </row>
    <row r="37" spans="1:9" ht="11.5" customHeight="1" x14ac:dyDescent="0.25">
      <c r="A37" s="43" t="s">
        <v>60</v>
      </c>
      <c r="B37" s="44"/>
      <c r="C37" s="45">
        <v>5</v>
      </c>
      <c r="D37" s="46"/>
      <c r="E37" s="52">
        <v>0.20833333333333334</v>
      </c>
      <c r="F37" s="53">
        <f>F39-E37</f>
        <v>45826.465277777781</v>
      </c>
      <c r="H37" s="54"/>
      <c r="I37" s="55"/>
    </row>
    <row r="38" spans="1:9" ht="11.5" customHeight="1" x14ac:dyDescent="0.25">
      <c r="A38" s="43"/>
      <c r="B38" s="44"/>
      <c r="C38" s="45"/>
      <c r="D38" s="46"/>
      <c r="E38" s="48"/>
      <c r="F38" s="85"/>
    </row>
    <row r="39" spans="1:9" s="42" customFormat="1" x14ac:dyDescent="0.25">
      <c r="A39" s="36" t="s">
        <v>33</v>
      </c>
      <c r="B39" s="37">
        <f>SUM(B40:B63)-B51</f>
        <v>1799.85582</v>
      </c>
      <c r="C39" s="38"/>
      <c r="D39" s="39">
        <f>SUM(D41:D54)</f>
        <v>1.8134999999999999</v>
      </c>
      <c r="E39" s="40">
        <v>1.0416666666666666E-2</v>
      </c>
      <c r="F39" s="41">
        <f>F58-E39</f>
        <v>45826.673611111117</v>
      </c>
    </row>
    <row r="40" spans="1:9" ht="11.5" customHeight="1" x14ac:dyDescent="0.25">
      <c r="A40" s="57" t="s">
        <v>26</v>
      </c>
      <c r="B40" s="58">
        <f t="shared" ref="B40:B47" si="0">B$17*D40</f>
        <v>74.755799999999965</v>
      </c>
      <c r="C40" s="59">
        <v>16</v>
      </c>
      <c r="D40" s="60">
        <f>D49*60%+D50*65%-D41-D42-D34*50%</f>
        <v>8.4999999999999964E-2</v>
      </c>
      <c r="E40" s="48"/>
      <c r="F40" s="53"/>
    </row>
    <row r="41" spans="1:9" ht="11.5" customHeight="1" x14ac:dyDescent="0.25">
      <c r="A41" s="57" t="s">
        <v>29</v>
      </c>
      <c r="B41" s="58">
        <f t="shared" si="0"/>
        <v>105.5376</v>
      </c>
      <c r="C41" s="59">
        <v>5</v>
      </c>
      <c r="D41" s="60">
        <v>0.12</v>
      </c>
      <c r="E41" s="48"/>
      <c r="F41" s="53"/>
    </row>
    <row r="42" spans="1:9" ht="11.5" customHeight="1" x14ac:dyDescent="0.25">
      <c r="A42" s="57" t="s">
        <v>34</v>
      </c>
      <c r="B42" s="58">
        <f t="shared" si="0"/>
        <v>70.358400000000003</v>
      </c>
      <c r="C42" s="59">
        <v>16</v>
      </c>
      <c r="D42" s="60">
        <v>0.08</v>
      </c>
      <c r="E42" s="52"/>
      <c r="F42" s="53"/>
    </row>
    <row r="43" spans="1:9" s="65" customFormat="1" ht="11.5" customHeight="1" x14ac:dyDescent="0.25">
      <c r="A43" s="61" t="s">
        <v>63</v>
      </c>
      <c r="B43" s="62">
        <f t="shared" si="0"/>
        <v>17.589600000000001</v>
      </c>
      <c r="C43" s="63">
        <v>5</v>
      </c>
      <c r="D43" s="64">
        <v>0.02</v>
      </c>
      <c r="E43" s="48"/>
      <c r="F43" s="53"/>
    </row>
    <row r="44" spans="1:9" s="65" customFormat="1" ht="11.5" customHeight="1" x14ac:dyDescent="0.25">
      <c r="A44" s="61" t="s">
        <v>64</v>
      </c>
      <c r="B44" s="62"/>
      <c r="C44" s="63"/>
      <c r="D44" s="64"/>
      <c r="E44" s="48"/>
      <c r="F44" s="53"/>
    </row>
    <row r="45" spans="1:9" ht="11.5" customHeight="1" x14ac:dyDescent="0.25">
      <c r="A45" s="43" t="s">
        <v>35</v>
      </c>
      <c r="B45" s="56">
        <f t="shared" si="0"/>
        <v>87.948000000000008</v>
      </c>
      <c r="C45" s="45"/>
      <c r="D45" s="46">
        <v>0.1</v>
      </c>
      <c r="E45" s="48"/>
      <c r="F45" s="53"/>
    </row>
    <row r="46" spans="1:9" ht="11.5" customHeight="1" x14ac:dyDescent="0.25">
      <c r="A46" s="43" t="s">
        <v>36</v>
      </c>
      <c r="B46" s="56">
        <f t="shared" si="0"/>
        <v>13.1922</v>
      </c>
      <c r="C46" s="45"/>
      <c r="D46" s="46">
        <v>1.4999999999999999E-2</v>
      </c>
      <c r="E46" s="52"/>
      <c r="F46" s="53"/>
    </row>
    <row r="47" spans="1:9" ht="11.5" customHeight="1" x14ac:dyDescent="0.25">
      <c r="A47" s="43" t="str">
        <f>A33</f>
        <v>1.b Brühstück: Dinkelvollkornmehl</v>
      </c>
      <c r="B47" s="44">
        <f t="shared" si="0"/>
        <v>149.51159999999999</v>
      </c>
      <c r="C47" s="66">
        <v>5</v>
      </c>
      <c r="D47" s="46">
        <f>D33</f>
        <v>0.16999999999999998</v>
      </c>
      <c r="E47" s="48"/>
      <c r="F47" s="53"/>
    </row>
    <row r="48" spans="1:9" ht="11.5" customHeight="1" x14ac:dyDescent="0.25">
      <c r="A48" s="43" t="str">
        <f>A23</f>
        <v>1.a Fester Vorteig</v>
      </c>
      <c r="B48" s="44">
        <f>B23</f>
        <v>529.00722000000007</v>
      </c>
      <c r="C48" s="45">
        <v>5</v>
      </c>
      <c r="D48" s="46">
        <f>D23</f>
        <v>0.60150000000000003</v>
      </c>
      <c r="E48" s="52"/>
      <c r="F48" s="53"/>
    </row>
    <row r="49" spans="1:6" ht="11.5" customHeight="1" x14ac:dyDescent="0.25">
      <c r="A49" s="43" t="s">
        <v>30</v>
      </c>
      <c r="B49" s="44">
        <f>B$17*D49</f>
        <v>219.87</v>
      </c>
      <c r="C49" s="45"/>
      <c r="D49" s="46">
        <v>0.25</v>
      </c>
      <c r="E49" s="52"/>
      <c r="F49" s="53"/>
    </row>
    <row r="50" spans="1:6" ht="11.5" customHeight="1" x14ac:dyDescent="0.25">
      <c r="A50" s="43" t="s">
        <v>37</v>
      </c>
      <c r="B50" s="44">
        <f>B$17*D50</f>
        <v>263.84399999999999</v>
      </c>
      <c r="C50" s="45"/>
      <c r="D50" s="46">
        <v>0.3</v>
      </c>
      <c r="E50" s="52"/>
      <c r="F50" s="53"/>
    </row>
    <row r="51" spans="1:6" s="94" customFormat="1" ht="11.5" customHeight="1" x14ac:dyDescent="0.25">
      <c r="A51" s="89" t="s">
        <v>65</v>
      </c>
      <c r="B51" s="90">
        <f>B$17*D51</f>
        <v>1.7589600000000001</v>
      </c>
      <c r="C51" s="91"/>
      <c r="D51" s="46">
        <v>2E-3</v>
      </c>
      <c r="E51" s="92"/>
      <c r="F51" s="93"/>
    </row>
    <row r="52" spans="1:6" ht="11.5" customHeight="1" x14ac:dyDescent="0.25">
      <c r="A52" s="57" t="s">
        <v>38</v>
      </c>
      <c r="B52" s="44"/>
      <c r="C52" s="45"/>
      <c r="D52" s="46"/>
      <c r="E52" s="52"/>
      <c r="F52" s="53"/>
    </row>
    <row r="53" spans="1:6" ht="11.5" customHeight="1" x14ac:dyDescent="0.25">
      <c r="A53" s="57" t="s">
        <v>31</v>
      </c>
      <c r="B53" s="56">
        <f>B$17*D53</f>
        <v>4.3974000000000002</v>
      </c>
      <c r="C53" s="45"/>
      <c r="D53" s="46">
        <v>5.0000000000000001E-3</v>
      </c>
      <c r="E53" s="52"/>
      <c r="F53" s="53"/>
    </row>
    <row r="54" spans="1:6" ht="11.5" customHeight="1" x14ac:dyDescent="0.25">
      <c r="A54" s="57" t="s">
        <v>39</v>
      </c>
      <c r="B54" s="44">
        <f>B$17*D54</f>
        <v>131.922</v>
      </c>
      <c r="C54" s="45">
        <v>5</v>
      </c>
      <c r="D54" s="46">
        <v>0.15</v>
      </c>
      <c r="E54" s="52"/>
      <c r="F54" s="53"/>
    </row>
    <row r="55" spans="1:6" ht="11.5" customHeight="1" x14ac:dyDescent="0.25">
      <c r="A55" s="57" t="s">
        <v>40</v>
      </c>
      <c r="B55" s="44"/>
      <c r="C55" s="45">
        <v>25</v>
      </c>
      <c r="D55" s="46"/>
      <c r="E55" s="52"/>
      <c r="F55" s="53"/>
    </row>
    <row r="56" spans="1:6" s="104" customFormat="1" ht="11.5" customHeight="1" x14ac:dyDescent="0.25">
      <c r="A56" s="103"/>
      <c r="B56" s="81"/>
      <c r="C56" s="82"/>
      <c r="D56" s="83"/>
      <c r="E56" s="84"/>
      <c r="F56" s="85" t="s">
        <v>57</v>
      </c>
    </row>
    <row r="57" spans="1:6" s="104" customFormat="1" ht="11.5" customHeight="1" x14ac:dyDescent="0.25">
      <c r="A57" s="87" t="s">
        <v>67</v>
      </c>
      <c r="B57" s="58"/>
      <c r="C57" s="59"/>
      <c r="D57" s="60"/>
      <c r="E57" s="88"/>
      <c r="F57" s="105"/>
    </row>
    <row r="58" spans="1:6" ht="11.5" customHeight="1" x14ac:dyDescent="0.25">
      <c r="A58" s="36" t="s">
        <v>41</v>
      </c>
      <c r="B58" s="67"/>
      <c r="C58" s="68">
        <v>21</v>
      </c>
      <c r="D58" s="69"/>
      <c r="E58" s="70">
        <v>3.125E-2</v>
      </c>
      <c r="F58" s="71">
        <f>F60-E58</f>
        <v>45826.684027777781</v>
      </c>
    </row>
    <row r="59" spans="1:6" ht="11.5" customHeight="1" x14ac:dyDescent="0.25">
      <c r="A59" s="86"/>
      <c r="B59" s="81"/>
      <c r="C59" s="82"/>
      <c r="D59" s="83"/>
      <c r="E59" s="84"/>
    </row>
    <row r="60" spans="1:6" ht="11.5" customHeight="1" x14ac:dyDescent="0.25">
      <c r="A60" s="36" t="s">
        <v>42</v>
      </c>
      <c r="B60" s="72"/>
      <c r="C60" s="78"/>
      <c r="D60" s="69"/>
      <c r="E60" s="40">
        <v>1.7361111111111112E-2</v>
      </c>
      <c r="F60" s="41">
        <f>F70-E60</f>
        <v>45826.715277777781</v>
      </c>
    </row>
    <row r="61" spans="1:6" ht="11.5" customHeight="1" x14ac:dyDescent="0.25">
      <c r="A61" s="57" t="s">
        <v>43</v>
      </c>
      <c r="B61" s="44"/>
      <c r="C61" s="45"/>
      <c r="D61" s="46"/>
      <c r="E61" s="52"/>
      <c r="F61" s="53"/>
    </row>
    <row r="62" spans="1:6" ht="11.5" customHeight="1" x14ac:dyDescent="0.25">
      <c r="A62" s="43" t="s">
        <v>44</v>
      </c>
      <c r="B62" s="44">
        <f>B$17*D62</f>
        <v>131.922</v>
      </c>
      <c r="C62" s="45"/>
      <c r="D62" s="46">
        <v>0.15</v>
      </c>
      <c r="E62" s="52"/>
      <c r="F62" s="53"/>
    </row>
    <row r="63" spans="1:6" ht="11.5" customHeight="1" x14ac:dyDescent="0.25">
      <c r="A63" s="43" t="s">
        <v>45</v>
      </c>
      <c r="B63" s="44"/>
      <c r="C63" s="45"/>
      <c r="D63" s="46"/>
      <c r="E63" s="73"/>
      <c r="F63" s="74"/>
    </row>
    <row r="64" spans="1:6" ht="11.5" customHeight="1" x14ac:dyDescent="0.25">
      <c r="A64" s="43" t="s">
        <v>46</v>
      </c>
      <c r="B64" s="44"/>
      <c r="C64" s="45"/>
      <c r="D64" s="46"/>
      <c r="E64" s="52"/>
      <c r="F64" s="53"/>
    </row>
    <row r="65" spans="1:6" ht="11.5" customHeight="1" x14ac:dyDescent="0.25">
      <c r="A65" s="43" t="s">
        <v>47</v>
      </c>
      <c r="B65" s="44"/>
      <c r="C65" s="45"/>
      <c r="D65" s="46"/>
      <c r="E65" s="52"/>
      <c r="F65" s="53"/>
    </row>
    <row r="66" spans="1:6" ht="11.5" customHeight="1" x14ac:dyDescent="0.25">
      <c r="A66" s="43" t="s">
        <v>48</v>
      </c>
      <c r="B66" s="44"/>
      <c r="C66" s="45"/>
      <c r="D66" s="46"/>
      <c r="E66" s="52"/>
      <c r="F66" s="53"/>
    </row>
    <row r="67" spans="1:6" ht="11.5" customHeight="1" x14ac:dyDescent="0.25">
      <c r="A67" s="43" t="s">
        <v>49</v>
      </c>
      <c r="B67" s="44"/>
      <c r="C67" s="45"/>
      <c r="D67" s="46"/>
      <c r="E67" s="52"/>
      <c r="F67" s="53"/>
    </row>
    <row r="68" spans="1:6" ht="11.5" customHeight="1" x14ac:dyDescent="0.25">
      <c r="A68" s="43" t="s">
        <v>66</v>
      </c>
      <c r="B68" s="44"/>
      <c r="C68" s="45"/>
      <c r="D68" s="46"/>
      <c r="E68" s="48"/>
      <c r="F68" s="53"/>
    </row>
    <row r="69" spans="1:6" ht="11.5" customHeight="1" x14ac:dyDescent="0.25">
      <c r="A69" s="43" t="s">
        <v>50</v>
      </c>
      <c r="B69" s="44"/>
      <c r="C69" s="45"/>
      <c r="D69" s="46"/>
      <c r="E69" s="48"/>
      <c r="F69" s="53"/>
    </row>
    <row r="70" spans="1:6" ht="11.5" customHeight="1" x14ac:dyDescent="0.25">
      <c r="A70" s="43" t="s">
        <v>51</v>
      </c>
      <c r="B70" s="44"/>
      <c r="C70" s="45">
        <v>21</v>
      </c>
      <c r="D70" s="46"/>
      <c r="E70" s="52">
        <v>8.3333333333333329E-2</v>
      </c>
      <c r="F70" s="53">
        <f>F72-E70</f>
        <v>45826.732638888891</v>
      </c>
    </row>
    <row r="71" spans="1:6" ht="11.5" customHeight="1" x14ac:dyDescent="0.25">
      <c r="A71" s="13"/>
      <c r="B71" s="75"/>
      <c r="C71" s="76"/>
      <c r="D71" s="77"/>
      <c r="E71" s="52"/>
      <c r="F71" s="53"/>
    </row>
    <row r="72" spans="1:6" ht="11.5" customHeight="1" x14ac:dyDescent="0.25">
      <c r="A72" s="36" t="s">
        <v>52</v>
      </c>
      <c r="B72" s="72"/>
      <c r="C72" s="78"/>
      <c r="D72" s="69"/>
      <c r="E72" s="40">
        <v>3.472222222222222E-3</v>
      </c>
      <c r="F72" s="41">
        <f>F73-E72</f>
        <v>45826.815972222226</v>
      </c>
    </row>
    <row r="73" spans="1:6" ht="11.5" customHeight="1" x14ac:dyDescent="0.25">
      <c r="A73" s="13" t="s">
        <v>53</v>
      </c>
      <c r="B73" s="75"/>
      <c r="C73" s="76">
        <v>210</v>
      </c>
      <c r="D73" s="77"/>
      <c r="E73" s="52">
        <v>6.9444444444444441E-3</v>
      </c>
      <c r="F73" s="53">
        <f>F75-E73</f>
        <v>45826.819444444445</v>
      </c>
    </row>
    <row r="74" spans="1:6" ht="11.5" customHeight="1" x14ac:dyDescent="0.25">
      <c r="A74" s="13" t="s">
        <v>54</v>
      </c>
      <c r="B74" s="44"/>
      <c r="C74" s="76"/>
      <c r="D74" s="77"/>
      <c r="E74" s="48"/>
      <c r="F74" s="53"/>
    </row>
    <row r="75" spans="1:6" ht="11.5" customHeight="1" x14ac:dyDescent="0.25">
      <c r="A75" s="13" t="s">
        <v>59</v>
      </c>
      <c r="B75" s="75"/>
      <c r="C75" s="76">
        <v>190</v>
      </c>
      <c r="D75" s="77"/>
      <c r="E75" s="52">
        <v>6.9444444444444441E-3</v>
      </c>
      <c r="F75" s="53">
        <f>F76-E75</f>
        <v>45826.826388888891</v>
      </c>
    </row>
    <row r="76" spans="1:6" ht="11.5" customHeight="1" x14ac:dyDescent="0.25">
      <c r="A76" s="13" t="s">
        <v>55</v>
      </c>
      <c r="B76" s="75"/>
      <c r="C76" s="76"/>
      <c r="D76" s="77"/>
      <c r="E76" s="52"/>
      <c r="F76" s="53">
        <f>F4+F5</f>
        <v>45826.833333333336</v>
      </c>
    </row>
    <row r="77" spans="1:6" ht="11.5" customHeight="1" x14ac:dyDescent="0.25">
      <c r="F77" s="79" t="s">
        <v>56</v>
      </c>
    </row>
  </sheetData>
  <sheetProtection algorithmName="SHA-512" hashValue="f8YiklL38aISvbT+7Sl5Ih5t+eX/AmbWQ0ZdiBmgx7ynWYMGfmwvtR7DMJzCviNDU8NAqPj/9MbUXbG72P9tAQ==" saltValue="m3/1w+iO/y83mZRJ6taybQ==" spinCount="100000" sheet="1" objects="1" scenarios="1"/>
  <mergeCells count="10">
    <mergeCell ref="A11:F11"/>
    <mergeCell ref="B12:E12"/>
    <mergeCell ref="A15:F15"/>
    <mergeCell ref="A19:F20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Camper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2025-06-18T08:00:44Z</cp:lastPrinted>
  <dcterms:created xsi:type="dcterms:W3CDTF">2025-05-01T12:00:30Z</dcterms:created>
  <dcterms:modified xsi:type="dcterms:W3CDTF">2025-06-18T08:15:12Z</dcterms:modified>
</cp:coreProperties>
</file>