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Brotfeuer-Internetseite_xar_files/"/>
    </mc:Choice>
  </mc:AlternateContent>
  <xr:revisionPtr revIDLastSave="2" documentId="8_{472DAA36-93BC-41D0-890B-D22AE826A82E}" xr6:coauthVersionLast="47" xr6:coauthVersionMax="47" xr10:uidLastSave="{5EB9092B-949D-4C2C-B588-B47FC5468DD1}"/>
  <bookViews>
    <workbookView xWindow="-110" yWindow="-110" windowWidth="19420" windowHeight="10300" xr2:uid="{6AF04D03-3FFF-482B-ADA3-9E84988EE023}"/>
  </bookViews>
  <sheets>
    <sheet name="Haferkruste02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40" i="1"/>
  <c r="A7" i="1"/>
  <c r="D18" i="1"/>
  <c r="D14" i="1"/>
  <c r="F10" i="1"/>
  <c r="C9" i="1"/>
  <c r="D24" i="1"/>
  <c r="F9" i="1"/>
  <c r="D19" i="1" l="1"/>
  <c r="F62" i="1"/>
  <c r="A39" i="1"/>
  <c r="D23" i="1"/>
  <c r="D39" i="1" s="1"/>
  <c r="C10" i="1"/>
  <c r="B18" i="1"/>
  <c r="B34" i="1" s="1"/>
  <c r="B30" i="1" l="1"/>
  <c r="B36" i="1"/>
  <c r="F61" i="1"/>
  <c r="F59" i="1" s="1"/>
  <c r="F56" i="1" s="1"/>
  <c r="B32" i="1"/>
  <c r="B35" i="1"/>
  <c r="B33" i="1"/>
  <c r="B24" i="1"/>
  <c r="B43" i="1"/>
  <c r="B29" i="1"/>
  <c r="B41" i="1"/>
  <c r="B25" i="1"/>
  <c r="B40" i="1"/>
  <c r="E18" i="1" l="1"/>
  <c r="E19" i="1"/>
  <c r="F54" i="1"/>
  <c r="F51" i="1" s="1"/>
  <c r="F48" i="1" s="1"/>
  <c r="F42" i="1" s="1"/>
  <c r="B23" i="1"/>
  <c r="B39" i="1" l="1"/>
  <c r="D28" i="1"/>
  <c r="F11" i="1" l="1"/>
  <c r="B28" i="1"/>
  <c r="B17" i="1" s="1"/>
  <c r="F18" i="1" s="1"/>
  <c r="F19" i="1" l="1"/>
  <c r="B19" i="1" s="1"/>
  <c r="F38" i="1" l="1"/>
  <c r="F28" i="1" s="1"/>
  <c r="F26" i="1" s="1"/>
  <c r="F23" i="1" l="1"/>
  <c r="D15" i="1" s="1"/>
</calcChain>
</file>

<file path=xl/sharedStrings.xml><?xml version="1.0" encoding="utf-8"?>
<sst xmlns="http://schemas.openxmlformats.org/spreadsheetml/2006/main" count="73" uniqueCount="71">
  <si>
    <t>Zuerst Datum, Uhrzeit und Teiggewicht hier eingeben:</t>
  </si>
  <si>
    <t>Datum: An welchem Tag möchte ich backen? &gt; &gt;</t>
  </si>
  <si>
    <t>TT.MM &gt; &gt;</t>
  </si>
  <si>
    <t>Uhrzeit: Zu welcher Uhrzeit soll das Brot fertig gebacken sein? &gt; &gt;</t>
  </si>
  <si>
    <t>hh:mm &gt; &gt;</t>
  </si>
  <si>
    <t>Gewicht: Wie viel Gramm soll mein Brot ungefähr wiegen? &gt; &gt;</t>
  </si>
  <si>
    <t>Zahl ohne "g" &gt; &gt;</t>
  </si>
  <si>
    <t>Welche Getreide?</t>
  </si>
  <si>
    <t>Welche Mehltypen?</t>
  </si>
  <si>
    <t>Dinkel</t>
  </si>
  <si>
    <t>Helle Mehle</t>
  </si>
  <si>
    <t>Weizen</t>
  </si>
  <si>
    <t>Vollkorn</t>
  </si>
  <si>
    <t>Übersicht Zeiten</t>
  </si>
  <si>
    <t>Zubereitungszeit</t>
  </si>
  <si>
    <t>Reife- und Backzeiten</t>
  </si>
  <si>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</si>
  <si>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</si>
  <si>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</si>
  <si>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</si>
  <si>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</si>
  <si>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</si>
  <si>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</si>
  <si>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</si>
  <si>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</si>
  <si>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</si>
  <si>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Dinkelvollkornmehl</t>
  </si>
  <si>
    <t>2. Hauptteig</t>
  </si>
  <si>
    <t>Dinkelmehl 630</t>
  </si>
  <si>
    <t>Weizenmehl 550</t>
  </si>
  <si>
    <t>Weizenvollkornmehl</t>
  </si>
  <si>
    <t>Kesselruhe</t>
  </si>
  <si>
    <t>Salz</t>
  </si>
  <si>
    <t>Honig oder Rübenkraut</t>
  </si>
  <si>
    <t>Kneten bis Fenstertest</t>
  </si>
  <si>
    <t>Optional: Bassinage, Wasser</t>
  </si>
  <si>
    <t>Optimale Teigtemperatur</t>
  </si>
  <si>
    <t>4. Teiglinge aufbereiten zur Stückgare</t>
  </si>
  <si>
    <t>Teiglinge abstechen, auf Spannung bringen und formen</t>
  </si>
  <si>
    <t>Vorgeheizter Backstein, Anbacktemperatur</t>
  </si>
  <si>
    <t>Sofort schwaden</t>
  </si>
  <si>
    <t>Ausbacktemperatur bis 98 Grad Kerntemperatur</t>
  </si>
  <si>
    <t>Beispiel: Bei einem Teiggewicht von 800g dauert die Backzeit ca. 40 Minuten.</t>
  </si>
  <si>
    <t>Rezepte individuell anpassen auf www.Brotfeuer.com</t>
  </si>
  <si>
    <t>Bio-Frischhefe</t>
  </si>
  <si>
    <t>3. Stockgare in einem geölten Gefäß</t>
  </si>
  <si>
    <t>Stockgare bis der Teig +30% Volumen</t>
  </si>
  <si>
    <t>Optional: Nach 45 und 90 Minuten dehnen und falten</t>
  </si>
  <si>
    <t>Teigling auf Backpapier setzen, Schluss unten</t>
  </si>
  <si>
    <t>5. Einschießen &amp; Backen</t>
  </si>
  <si>
    <t>Haferflocken im Wasser kochen, abkühlen</t>
  </si>
  <si>
    <t>Haferflocken</t>
  </si>
  <si>
    <t>Hafer</t>
  </si>
  <si>
    <t>Teiglinge in Haferflocken wälzen</t>
  </si>
  <si>
    <t>Stückgare im Gärkorb bis sich der Teig luftig anfühlt, Schluss oben</t>
  </si>
  <si>
    <t>Teigling eiinschneiden</t>
  </si>
  <si>
    <t>1. Vorstufen und -teige</t>
  </si>
  <si>
    <t>Kochstück: Haferflocken</t>
  </si>
  <si>
    <t>Optional: Sauerteig-Anstellgut TA150LM</t>
  </si>
  <si>
    <t>Anstellgut in Flüssigkeit lösen</t>
  </si>
  <si>
    <t>Fortsetzung auf der Folgeseite</t>
  </si>
  <si>
    <t>Zutaten zu einem festen Teig mischen</t>
  </si>
  <si>
    <t>Haferkruste</t>
  </si>
  <si>
    <r>
      <t xml:space="preserve">Haferkruste mit 0,2% Hefe
</t>
    </r>
    <r>
      <rPr>
        <sz val="9"/>
        <rFont val="Tahoma"/>
        <family val="2"/>
      </rPr>
      <t>Rezepte individuell anpassen auf www.Brotfeuer.com</t>
    </r>
  </si>
  <si>
    <t>Energiewerte je 100g:</t>
  </si>
  <si>
    <t>Energie 213 kcal</t>
  </si>
  <si>
    <t>Kohlenhydrate 42,3g</t>
  </si>
  <si>
    <t>Eiweiß 7,1g</t>
  </si>
  <si>
    <t>Ballaststoffe 3,1g</t>
  </si>
  <si>
    <t>Salz 1,4g</t>
  </si>
  <si>
    <t>Fett 1,4g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</si>
</sst>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</numFmts>
  <fonts count="12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9"/>
      <color theme="1"/>
      <name val="Tahoma"/>
      <family val="2"/>
    </font>
    <font>
      <sz val="9"/>
      <color rgb="FF0070C0"/>
      <name val="Tahoma"/>
      <family val="2"/>
    </font>
    <font>
      <sz val="9"/>
      <color rgb="FFFF0000"/>
      <name val="Tahoma"/>
      <family val="2"/>
    </font>
    <font>
      <sz val="9"/>
      <color theme="0" tint="-0.249977111117893"/>
      <name val="Tahoma"/>
      <family val="2"/>
    </font>
    <font>
      <sz val="9"/>
      <color theme="0" tint="-0.34998626667073579"/>
      <name val="Tahoma"/>
      <family val="2"/>
    </font>
    <font>
      <sz val="9"/>
      <color theme="2" tint="-0.24997711111789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9" fontId="4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14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3" fontId="4" fillId="2" borderId="1" xfId="0" applyNumberFormat="1" applyFont="1" applyFill="1" applyBorder="1" applyAlignment="1" applyProtection="1">
      <alignment horizontal="left"/>
      <protection locked="0"/>
    </xf>
    <xf numFmtId="9" fontId="3" fillId="0" borderId="1" xfId="0" applyNumberFormat="1" applyFont="1" applyBorder="1"/>
    <xf numFmtId="0" fontId="3" fillId="0" borderId="3" xfId="0" applyFont="1" applyBorder="1"/>
    <xf numFmtId="166" fontId="2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9" fontId="9" fillId="0" borderId="3" xfId="0" applyNumberFormat="1" applyFont="1" applyBorder="1"/>
    <xf numFmtId="166" fontId="2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0" fontId="3" fillId="0" borderId="0" xfId="0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 wrapText="1"/>
    </xf>
    <xf numFmtId="9" fontId="2" fillId="3" borderId="1" xfId="0" applyNumberFormat="1" applyFont="1" applyFill="1" applyBorder="1"/>
    <xf numFmtId="169" fontId="2" fillId="3" borderId="1" xfId="0" applyNumberFormat="1" applyFont="1" applyFill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167" fontId="10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center"/>
    </xf>
    <xf numFmtId="170" fontId="7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9" fontId="2" fillId="0" borderId="1" xfId="0" applyNumberFormat="1" applyFont="1" applyBorder="1"/>
    <xf numFmtId="169" fontId="2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left"/>
    </xf>
    <xf numFmtId="9" fontId="2" fillId="0" borderId="0" xfId="0" applyNumberFormat="1" applyFont="1"/>
    <xf numFmtId="168" fontId="3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right"/>
    </xf>
    <xf numFmtId="171" fontId="2" fillId="0" borderId="1" xfId="0" applyNumberFormat="1" applyFont="1" applyBorder="1" applyAlignment="1">
      <alignment horizontal="right"/>
    </xf>
    <xf numFmtId="169" fontId="2" fillId="3" borderId="1" xfId="0" applyNumberFormat="1" applyFont="1" applyFill="1" applyBorder="1"/>
    <xf numFmtId="167" fontId="10" fillId="3" borderId="1" xfId="0" applyNumberFormat="1" applyFont="1" applyFill="1" applyBorder="1"/>
    <xf numFmtId="171" fontId="2" fillId="0" borderId="0" xfId="0" applyNumberFormat="1" applyFont="1" applyAlignment="1">
      <alignment horizontal="right"/>
    </xf>
    <xf numFmtId="9" fontId="2" fillId="0" borderId="3" xfId="0" applyNumberFormat="1" applyFont="1" applyBorder="1"/>
    <xf numFmtId="169" fontId="2" fillId="0" borderId="3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7" fontId="10" fillId="0" borderId="3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9" fontId="10" fillId="0" borderId="1" xfId="0" applyNumberFormat="1" applyFont="1" applyBorder="1"/>
    <xf numFmtId="169" fontId="10" fillId="0" borderId="1" xfId="0" applyNumberFormat="1" applyFont="1" applyBorder="1" applyAlignment="1">
      <alignment horizontal="right"/>
    </xf>
    <xf numFmtId="168" fontId="10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8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168" fontId="3" fillId="0" borderId="1" xfId="0" applyNumberFormat="1" applyFont="1" applyBorder="1"/>
    <xf numFmtId="167" fontId="10" fillId="0" borderId="1" xfId="0" applyNumberFormat="1" applyFont="1" applyBorder="1"/>
    <xf numFmtId="164" fontId="2" fillId="3" borderId="1" xfId="0" applyNumberFormat="1" applyFont="1" applyFill="1" applyBorder="1"/>
    <xf numFmtId="0" fontId="2" fillId="0" borderId="1" xfId="0" applyFont="1" applyBorder="1"/>
    <xf numFmtId="1" fontId="2" fillId="3" borderId="1" xfId="0" applyNumberFormat="1" applyFont="1" applyFill="1" applyBorder="1"/>
    <xf numFmtId="0" fontId="2" fillId="0" borderId="0" xfId="0" applyFont="1" applyAlignment="1">
      <alignment horizontal="right"/>
    </xf>
    <xf numFmtId="9" fontId="11" fillId="0" borderId="1" xfId="0" applyNumberFormat="1" applyFont="1" applyBorder="1"/>
    <xf numFmtId="169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center"/>
    </xf>
    <xf numFmtId="170" fontId="11" fillId="0" borderId="1" xfId="0" applyNumberFormat="1" applyFont="1" applyBorder="1" applyAlignment="1">
      <alignment horizontal="center"/>
    </xf>
    <xf numFmtId="0" fontId="11" fillId="0" borderId="0" xfId="0" applyFont="1"/>
    <xf numFmtId="9" fontId="2" fillId="0" borderId="2" xfId="0" applyNumberFormat="1" applyFont="1" applyBorder="1"/>
    <xf numFmtId="169" fontId="2" fillId="0" borderId="2" xfId="0" applyNumberFormat="1" applyFont="1" applyBorder="1" applyAlignment="1">
      <alignment horizontal="right"/>
    </xf>
    <xf numFmtId="168" fontId="3" fillId="0" borderId="2" xfId="0" applyNumberFormat="1" applyFont="1" applyBorder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center"/>
    </xf>
    <xf numFmtId="170" fontId="2" fillId="0" borderId="2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10" fontId="5" fillId="0" borderId="0" xfId="0" applyNumberFormat="1" applyFont="1"/>
    <xf numFmtId="166" fontId="5" fillId="0" borderId="1" xfId="0" applyNumberFormat="1" applyFont="1" applyBorder="1"/>
    <xf numFmtId="10" fontId="5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3" fillId="0" borderId="0" xfId="0" applyFont="1" applyBorder="1"/>
    <xf numFmtId="0" fontId="6" fillId="0" borderId="0" xfId="0" applyFont="1" applyBorder="1"/>
    <xf numFmtId="9" fontId="6" fillId="0" borderId="0" xfId="0" applyNumberFormat="1" applyFont="1" applyBorder="1"/>
    <xf numFmtId="9" fontId="3" fillId="0" borderId="0" xfId="0" applyNumberFormat="1" applyFont="1" applyBorder="1"/>
    <xf numFmtId="10" fontId="5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horizontal="left"/>
    </xf>
    <xf numFmtId="0" fontId="7" fillId="0" borderId="0" xfId="0" applyFont="1" applyBorder="1"/>
    <xf numFmtId="9" fontId="7" fillId="0" borderId="0" xfId="0" applyNumberFormat="1" applyFont="1" applyBorder="1"/>
    <xf numFmtId="165" fontId="7" fillId="0" borderId="0" xfId="0" applyNumberFormat="1" applyFont="1" applyBorder="1"/>
    <xf numFmtId="165" fontId="8" fillId="0" borderId="0" xfId="0" applyNumberFormat="1" applyFont="1" applyBorder="1"/>
    <xf numFmtId="165" fontId="3" fillId="0" borderId="0" xfId="0" applyNumberFormat="1" applyFont="1" applyBorder="1"/>
    <xf numFmtId="10" fontId="2" fillId="0" borderId="0" xfId="0" applyNumberFormat="1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K63"/>
  <sheetViews>
    <sheetView tabSelected="1" zoomScale="119" workbookViewId="0">
      <selection activeCell="F4" sqref="F4:F6"/>
    </sheetView>
  </sheetViews>
  <sheetFormatPr baseColWidth="10" defaultColWidth="10.81640625" defaultRowHeight="11.5" x14ac:dyDescent="0.25"/>
  <cols>
    <col min="1" max="1" width="33.7265625" style="2" customWidth="1"/>
    <col min="2" max="5" width="8.7265625" style="2" customWidth="1"/>
    <col min="6" max="6" width="15.7265625" style="2" customWidth="1"/>
    <col min="7" max="16384" width="10.81640625" style="2"/>
  </cols>
  <sheetData>
    <row r="1" spans="1:11" s="1" customFormat="1" ht="29.5" customHeight="1" x14ac:dyDescent="0.35">
      <c r="A1" s="91" t="s">
        <v>63</v>
      </c>
      <c r="B1" s="91"/>
      <c r="C1" s="91"/>
      <c r="D1" s="91"/>
      <c r="E1" s="91"/>
      <c r="F1" s="91"/>
      <c r="K1" s="2"/>
    </row>
    <row r="2" spans="1:11" s="3" customFormat="1" x14ac:dyDescent="0.25">
      <c r="A2" s="92"/>
      <c r="B2" s="92"/>
      <c r="C2" s="92"/>
      <c r="D2" s="92"/>
      <c r="E2" s="92"/>
      <c r="F2" s="92"/>
    </row>
    <row r="3" spans="1:11" ht="11.5" customHeight="1" x14ac:dyDescent="0.25">
      <c r="A3" s="4" t="s">
        <v>0</v>
      </c>
      <c r="B3" s="5"/>
      <c r="C3" s="6"/>
      <c r="D3" s="6"/>
      <c r="E3" s="6"/>
      <c r="F3" s="6"/>
    </row>
    <row r="4" spans="1:11" ht="11.5" customHeight="1" x14ac:dyDescent="0.25">
      <c r="A4" s="7" t="s">
        <v>1</v>
      </c>
      <c r="B4" s="7"/>
      <c r="C4" s="7"/>
      <c r="D4" s="93" t="s">
        <v>2</v>
      </c>
      <c r="E4" s="93"/>
      <c r="F4" s="8">
        <v>45840</v>
      </c>
    </row>
    <row r="5" spans="1:11" ht="11.5" customHeight="1" x14ac:dyDescent="0.25">
      <c r="A5" s="7" t="s">
        <v>3</v>
      </c>
      <c r="B5" s="7"/>
      <c r="C5" s="7"/>
      <c r="D5" s="93" t="s">
        <v>4</v>
      </c>
      <c r="E5" s="93"/>
      <c r="F5" s="9">
        <v>0.41666666666666669</v>
      </c>
    </row>
    <row r="6" spans="1:11" ht="11.5" customHeight="1" x14ac:dyDescent="0.25">
      <c r="A6" s="7" t="s">
        <v>5</v>
      </c>
      <c r="B6" s="7"/>
      <c r="C6" s="7"/>
      <c r="D6" s="93" t="s">
        <v>6</v>
      </c>
      <c r="E6" s="93"/>
      <c r="F6" s="10">
        <v>5000</v>
      </c>
    </row>
    <row r="7" spans="1:11" x14ac:dyDescent="0.25">
      <c r="A7" s="94">
        <f>F6*1.2</f>
        <v>6000</v>
      </c>
      <c r="B7" s="94"/>
      <c r="C7" s="94"/>
      <c r="D7" s="94"/>
      <c r="E7" s="94"/>
      <c r="F7" s="94"/>
    </row>
    <row r="8" spans="1:11" x14ac:dyDescent="0.25">
      <c r="A8" s="96" t="s">
        <v>64</v>
      </c>
      <c r="B8" s="96" t="s">
        <v>7</v>
      </c>
      <c r="C8" s="97"/>
      <c r="D8" s="95"/>
      <c r="E8" s="97" t="s">
        <v>8</v>
      </c>
      <c r="F8" s="95"/>
    </row>
    <row r="9" spans="1:11" ht="11.5" customHeight="1" x14ac:dyDescent="0.25">
      <c r="A9" s="95" t="s">
        <v>65</v>
      </c>
      <c r="B9" s="95" t="s">
        <v>9</v>
      </c>
      <c r="C9" s="98">
        <f>$D$32+D34</f>
        <v>0.44999999999999996</v>
      </c>
      <c r="D9" s="95"/>
      <c r="E9" s="95" t="s">
        <v>10</v>
      </c>
      <c r="F9" s="98">
        <f>$D$32+$D$33</f>
        <v>0.7</v>
      </c>
    </row>
    <row r="10" spans="1:11" ht="11.5" customHeight="1" x14ac:dyDescent="0.25">
      <c r="A10" s="95" t="s">
        <v>66</v>
      </c>
      <c r="B10" s="95" t="s">
        <v>11</v>
      </c>
      <c r="C10" s="98">
        <f>$D$33+D35</f>
        <v>0.44999999999999996</v>
      </c>
      <c r="D10" s="95"/>
      <c r="E10" s="95" t="s">
        <v>12</v>
      </c>
      <c r="F10" s="98">
        <f>D35+D34+D25</f>
        <v>0.30000000000000004</v>
      </c>
    </row>
    <row r="11" spans="1:11" ht="11.5" customHeight="1" x14ac:dyDescent="0.25">
      <c r="A11" s="95" t="s">
        <v>67</v>
      </c>
      <c r="B11" s="95" t="s">
        <v>52</v>
      </c>
      <c r="C11" s="98">
        <v>0.1</v>
      </c>
      <c r="D11" s="95"/>
      <c r="E11" s="95"/>
      <c r="F11" s="99">
        <f>SUM(F9:F10)</f>
        <v>1</v>
      </c>
    </row>
    <row r="12" spans="1:11" x14ac:dyDescent="0.25">
      <c r="A12" s="106" t="s">
        <v>68</v>
      </c>
      <c r="B12" s="106"/>
      <c r="C12" s="106"/>
      <c r="D12" s="106"/>
      <c r="E12" s="106"/>
      <c r="F12" s="106"/>
    </row>
    <row r="13" spans="1:11" ht="11.5" customHeight="1" x14ac:dyDescent="0.25">
      <c r="A13" s="95" t="s">
        <v>70</v>
      </c>
      <c r="B13" s="100" t="s">
        <v>13</v>
      </c>
      <c r="C13" s="100"/>
      <c r="D13" s="100"/>
      <c r="E13" s="100"/>
      <c r="F13" s="95"/>
    </row>
    <row r="14" spans="1:11" ht="11.5" customHeight="1" x14ac:dyDescent="0.25">
      <c r="A14" s="95" t="s">
        <v>69</v>
      </c>
      <c r="B14" s="101" t="s">
        <v>14</v>
      </c>
      <c r="C14" s="102"/>
      <c r="D14" s="103">
        <f>E23+E51+E56+E28+E42</f>
        <v>3.125E-2</v>
      </c>
      <c r="E14" s="95"/>
      <c r="F14" s="104"/>
    </row>
    <row r="15" spans="1:11" ht="11.5" customHeight="1" x14ac:dyDescent="0.25">
      <c r="A15" s="95"/>
      <c r="B15" s="95" t="s">
        <v>15</v>
      </c>
      <c r="C15" s="98"/>
      <c r="D15" s="103">
        <f>F62-F23</f>
        <v>0.75</v>
      </c>
      <c r="E15" s="95"/>
      <c r="F15" s="105"/>
    </row>
    <row r="16" spans="1:11" x14ac:dyDescent="0.25">
      <c r="A16" s="89"/>
      <c r="B16" s="89"/>
      <c r="C16" s="89"/>
      <c r="D16" s="89"/>
      <c r="E16" s="89"/>
      <c r="F16" s="89"/>
    </row>
    <row r="17" spans="1:6" ht="11.5" customHeight="1" x14ac:dyDescent="0.25">
      <c r="A17" s="12" t="s">
        <v>16</v>
      </c>
      <c r="B17" s="13">
        <f>B28</f>
        <v>6000.3570000000009</v>
      </c>
      <c r="C17" s="14"/>
      <c r="D17" s="15"/>
      <c r="E17" s="85"/>
      <c r="F17" s="86">
        <v>0.52100000000000002</v>
      </c>
    </row>
    <row r="18" spans="1:6" ht="11.5" customHeight="1" x14ac:dyDescent="0.25">
      <c r="A18" s="7" t="s">
        <v>17</v>
      </c>
      <c r="B18" s="16">
        <f>A7*F17</f>
        <v>3126</v>
      </c>
      <c r="C18" s="17" t="s">
        <v>18</v>
      </c>
      <c r="D18" s="18">
        <f>D32+D33+D35+D25+D34</f>
        <v>0.99999999999999989</v>
      </c>
      <c r="E18" s="87">
        <f>B32+B33+B35+B34+B25</f>
        <v>3125.9999999999995</v>
      </c>
      <c r="F18" s="88">
        <f>E18/B17</f>
        <v>0.52096900234436039</v>
      </c>
    </row>
    <row r="19" spans="1:6" ht="11.5" customHeight="1" x14ac:dyDescent="0.25">
      <c r="A19" s="7" t="s">
        <v>19</v>
      </c>
      <c r="B19" s="16">
        <f>A7*F19</f>
        <v>2642.8757488929409</v>
      </c>
      <c r="C19" s="17" t="s">
        <v>18</v>
      </c>
      <c r="D19" s="18">
        <f>D29+D24</f>
        <v>0.84550000000000003</v>
      </c>
      <c r="E19" s="87">
        <f>B29+B24</f>
        <v>2643.0330000000004</v>
      </c>
      <c r="F19" s="88">
        <f>E19/B17</f>
        <v>0.44047929148215681</v>
      </c>
    </row>
    <row r="20" spans="1:6" ht="11.5" customHeight="1" x14ac:dyDescent="0.25">
      <c r="A20" s="90"/>
      <c r="B20" s="90"/>
      <c r="C20" s="90"/>
      <c r="D20" s="90"/>
      <c r="E20" s="90"/>
      <c r="F20" s="90"/>
    </row>
    <row r="21" spans="1:6" s="19" customFormat="1" ht="13" customHeight="1" x14ac:dyDescent="0.35">
      <c r="B21" s="20" t="s">
        <v>20</v>
      </c>
      <c r="C21" s="21" t="s">
        <v>21</v>
      </c>
      <c r="D21" s="22" t="s">
        <v>22</v>
      </c>
      <c r="E21" s="23" t="s">
        <v>23</v>
      </c>
      <c r="F21" s="23" t="s">
        <v>24</v>
      </c>
    </row>
    <row r="22" spans="1:6" s="30" customFormat="1" x14ac:dyDescent="0.25">
      <c r="A22" s="24" t="s">
        <v>56</v>
      </c>
      <c r="B22" s="25"/>
      <c r="C22" s="26"/>
      <c r="D22" s="27"/>
      <c r="E22" s="28"/>
      <c r="F22" s="29"/>
    </row>
    <row r="23" spans="1:6" ht="11.5" customHeight="1" x14ac:dyDescent="0.25">
      <c r="A23" s="24" t="s">
        <v>57</v>
      </c>
      <c r="B23" s="25">
        <f>SUM(B24:B26)</f>
        <v>1250.4000000000001</v>
      </c>
      <c r="C23" s="26"/>
      <c r="D23" s="27">
        <f>SUM(D24:D26)</f>
        <v>0.4</v>
      </c>
      <c r="E23" s="28">
        <v>6.9444444444444441E-3</v>
      </c>
      <c r="F23" s="29">
        <f>F26-E23</f>
        <v>45839.666666666664</v>
      </c>
    </row>
    <row r="24" spans="1:6" s="3" customFormat="1" ht="11.5" customHeight="1" x14ac:dyDescent="0.25">
      <c r="A24" s="31" t="s">
        <v>25</v>
      </c>
      <c r="B24" s="32">
        <f>B$18*D24</f>
        <v>937.80000000000018</v>
      </c>
      <c r="C24" s="33">
        <v>100</v>
      </c>
      <c r="D24" s="34">
        <f>D25*3</f>
        <v>0.30000000000000004</v>
      </c>
      <c r="E24" s="35">
        <v>2.0833333333333332E-2</v>
      </c>
      <c r="F24" s="36"/>
    </row>
    <row r="25" spans="1:6" ht="11.5" customHeight="1" x14ac:dyDescent="0.25">
      <c r="A25" s="31" t="s">
        <v>51</v>
      </c>
      <c r="B25" s="32">
        <f>B$18*D25</f>
        <v>312.60000000000002</v>
      </c>
      <c r="C25" s="37"/>
      <c r="D25" s="34">
        <v>0.1</v>
      </c>
      <c r="E25" s="38"/>
      <c r="F25" s="39"/>
    </row>
    <row r="26" spans="1:6" ht="11.5" customHeight="1" x14ac:dyDescent="0.25">
      <c r="A26" s="40" t="s">
        <v>50</v>
      </c>
      <c r="B26" s="32"/>
      <c r="C26" s="37">
        <v>21</v>
      </c>
      <c r="D26" s="34"/>
      <c r="E26" s="38">
        <v>0.20833333333333334</v>
      </c>
      <c r="F26" s="39">
        <f>F28-E26</f>
        <v>45839.673611111109</v>
      </c>
    </row>
    <row r="27" spans="1:6" ht="12.4" customHeight="1" x14ac:dyDescent="0.25">
      <c r="A27" s="41"/>
      <c r="B27" s="49"/>
      <c r="C27" s="42"/>
      <c r="D27" s="43"/>
      <c r="E27" s="44"/>
      <c r="F27" s="45"/>
    </row>
    <row r="28" spans="1:6" s="30" customFormat="1" x14ac:dyDescent="0.25">
      <c r="A28" s="24" t="s">
        <v>27</v>
      </c>
      <c r="B28" s="25">
        <f>SUM(B29:B42)</f>
        <v>6000.3570000000009</v>
      </c>
      <c r="C28" s="26"/>
      <c r="D28" s="27">
        <f>SUM(D29:D38)</f>
        <v>1.4875</v>
      </c>
      <c r="E28" s="28">
        <v>6.9444444444444441E-3</v>
      </c>
      <c r="F28" s="29">
        <f>F38-E28</f>
        <v>45839.881944444445</v>
      </c>
    </row>
    <row r="29" spans="1:6" ht="11.5" customHeight="1" x14ac:dyDescent="0.25">
      <c r="A29" s="50" t="s">
        <v>25</v>
      </c>
      <c r="B29" s="51">
        <f>B$18*D29</f>
        <v>1705.2329999999999</v>
      </c>
      <c r="C29" s="52">
        <v>16</v>
      </c>
      <c r="D29" s="53">
        <f>D32*60%+D33*65%+D34*68%+D35*70%-D43</f>
        <v>0.54549999999999998</v>
      </c>
    </row>
    <row r="30" spans="1:6" s="76" customFormat="1" ht="11.5" customHeight="1" x14ac:dyDescent="0.25">
      <c r="A30" s="70" t="s">
        <v>58</v>
      </c>
      <c r="B30" s="71">
        <f>B$18*D30</f>
        <v>125.04</v>
      </c>
      <c r="C30" s="72">
        <v>5</v>
      </c>
      <c r="D30" s="73">
        <v>0.04</v>
      </c>
      <c r="E30" s="74"/>
      <c r="F30" s="75"/>
    </row>
    <row r="31" spans="1:6" s="76" customFormat="1" ht="11.5" customHeight="1" x14ac:dyDescent="0.25">
      <c r="A31" s="70" t="s">
        <v>59</v>
      </c>
      <c r="B31" s="71"/>
      <c r="C31" s="72"/>
      <c r="D31" s="73"/>
      <c r="E31" s="74"/>
      <c r="F31" s="75"/>
    </row>
    <row r="32" spans="1:6" ht="11.5" customHeight="1" x14ac:dyDescent="0.25">
      <c r="A32" s="31" t="s">
        <v>28</v>
      </c>
      <c r="B32" s="32">
        <f t="shared" ref="B32:B35" si="0">B$18*D32</f>
        <v>1094.0999999999999</v>
      </c>
      <c r="C32" s="37"/>
      <c r="D32" s="34">
        <v>0.35</v>
      </c>
      <c r="E32" s="38"/>
      <c r="F32" s="39"/>
    </row>
    <row r="33" spans="1:6" ht="11.5" customHeight="1" x14ac:dyDescent="0.25">
      <c r="A33" s="31" t="s">
        <v>29</v>
      </c>
      <c r="B33" s="32">
        <f t="shared" si="0"/>
        <v>1094.0999999999999</v>
      </c>
      <c r="C33" s="37"/>
      <c r="D33" s="34">
        <v>0.35</v>
      </c>
      <c r="E33" s="38"/>
      <c r="F33" s="39"/>
    </row>
    <row r="34" spans="1:6" ht="11.5" customHeight="1" x14ac:dyDescent="0.25">
      <c r="A34" s="31" t="s">
        <v>26</v>
      </c>
      <c r="B34" s="32">
        <f t="shared" si="0"/>
        <v>312.60000000000002</v>
      </c>
      <c r="C34" s="37"/>
      <c r="D34" s="34">
        <v>0.1</v>
      </c>
      <c r="E34" s="38"/>
      <c r="F34" s="39"/>
    </row>
    <row r="35" spans="1:6" ht="11.5" customHeight="1" x14ac:dyDescent="0.25">
      <c r="A35" s="31" t="s">
        <v>30</v>
      </c>
      <c r="B35" s="32">
        <f t="shared" si="0"/>
        <v>312.60000000000002</v>
      </c>
      <c r="C35" s="37"/>
      <c r="D35" s="34">
        <v>0.1</v>
      </c>
      <c r="E35" s="38"/>
      <c r="F35" s="39"/>
    </row>
    <row r="36" spans="1:6" ht="11.5" customHeight="1" x14ac:dyDescent="0.25">
      <c r="A36" s="31" t="s">
        <v>44</v>
      </c>
      <c r="B36" s="32">
        <f>B$18*D36</f>
        <v>6.2519999999999998</v>
      </c>
      <c r="C36" s="37"/>
      <c r="D36" s="34">
        <v>2E-3</v>
      </c>
      <c r="E36" s="38"/>
      <c r="F36" s="39"/>
    </row>
    <row r="37" spans="1:6" ht="11.5" customHeight="1" x14ac:dyDescent="0.25">
      <c r="A37" s="50" t="s">
        <v>61</v>
      </c>
      <c r="B37" s="51"/>
      <c r="C37" s="37"/>
      <c r="D37" s="34"/>
      <c r="E37" s="36"/>
      <c r="F37" s="39"/>
    </row>
    <row r="38" spans="1:6" ht="11.5" customHeight="1" x14ac:dyDescent="0.25">
      <c r="A38" s="31" t="s">
        <v>31</v>
      </c>
      <c r="B38" s="32"/>
      <c r="C38" s="37"/>
      <c r="D38" s="34"/>
      <c r="E38" s="38">
        <v>2.0833333333333332E-2</v>
      </c>
      <c r="F38" s="39">
        <f>F42-E38</f>
        <v>45839.888888888891</v>
      </c>
    </row>
    <row r="39" spans="1:6" ht="11.5" customHeight="1" x14ac:dyDescent="0.25">
      <c r="A39" s="31" t="str">
        <f>A23</f>
        <v>Kochstück: Haferflocken</v>
      </c>
      <c r="B39" s="32">
        <f>B23</f>
        <v>1250.4000000000001</v>
      </c>
      <c r="C39" s="37">
        <v>21</v>
      </c>
      <c r="D39" s="34">
        <f>D23*75%</f>
        <v>0.30000000000000004</v>
      </c>
      <c r="E39" s="38"/>
      <c r="F39" s="39"/>
    </row>
    <row r="40" spans="1:6" ht="11.5" customHeight="1" x14ac:dyDescent="0.25">
      <c r="A40" s="31" t="s">
        <v>32</v>
      </c>
      <c r="B40" s="46">
        <f>B$18*D40</f>
        <v>68.771999999999991</v>
      </c>
      <c r="C40" s="37"/>
      <c r="D40" s="34">
        <f>(D32+D33+D34+D35+D25)*2.2%</f>
        <v>2.1999999999999999E-2</v>
      </c>
      <c r="E40" s="36"/>
      <c r="F40" s="39"/>
    </row>
    <row r="41" spans="1:6" ht="11.5" customHeight="1" x14ac:dyDescent="0.25">
      <c r="A41" s="31" t="s">
        <v>33</v>
      </c>
      <c r="B41" s="46">
        <f>B$18*D41</f>
        <v>31.26</v>
      </c>
      <c r="C41" s="37"/>
      <c r="D41" s="34">
        <v>0.01</v>
      </c>
      <c r="E41" s="36"/>
      <c r="F41" s="39"/>
    </row>
    <row r="42" spans="1:6" ht="11.5" customHeight="1" x14ac:dyDescent="0.25">
      <c r="A42" s="31" t="s">
        <v>34</v>
      </c>
      <c r="B42" s="32"/>
      <c r="C42" s="37"/>
      <c r="D42" s="34"/>
      <c r="E42" s="54">
        <v>6.9444444444444441E-3</v>
      </c>
      <c r="F42" s="55">
        <f>F48-E42</f>
        <v>45839.909722222226</v>
      </c>
    </row>
    <row r="43" spans="1:6" ht="11.5" customHeight="1" x14ac:dyDescent="0.25">
      <c r="A43" s="56" t="s">
        <v>35</v>
      </c>
      <c r="B43" s="57">
        <f>B$18*D43</f>
        <v>93.78</v>
      </c>
      <c r="C43" s="58">
        <v>16</v>
      </c>
      <c r="D43" s="34">
        <v>0.03</v>
      </c>
      <c r="E43" s="36"/>
      <c r="F43" s="39"/>
    </row>
    <row r="44" spans="1:6" s="3" customFormat="1" ht="11.5" customHeight="1" x14ac:dyDescent="0.25">
      <c r="A44" s="31" t="s">
        <v>36</v>
      </c>
      <c r="B44" s="32"/>
      <c r="C44" s="33">
        <v>26</v>
      </c>
      <c r="D44" s="59"/>
      <c r="E44" s="36"/>
      <c r="F44" s="39"/>
    </row>
    <row r="45" spans="1:6" ht="11.5" customHeight="1" x14ac:dyDescent="0.25">
      <c r="A45" s="77"/>
      <c r="B45" s="78"/>
      <c r="C45" s="79"/>
      <c r="D45" s="80"/>
      <c r="E45" s="81"/>
      <c r="F45" s="82" t="s">
        <v>60</v>
      </c>
    </row>
    <row r="46" spans="1:6" ht="11.5" customHeight="1" x14ac:dyDescent="0.25">
      <c r="A46" s="50" t="s">
        <v>62</v>
      </c>
      <c r="B46" s="51"/>
      <c r="C46" s="52"/>
      <c r="D46" s="53"/>
      <c r="E46" s="83"/>
      <c r="F46" s="84"/>
    </row>
    <row r="47" spans="1:6" ht="11.5" customHeight="1" x14ac:dyDescent="0.25">
      <c r="A47" s="24" t="s">
        <v>45</v>
      </c>
      <c r="B47" s="47"/>
      <c r="C47" s="60"/>
      <c r="D47" s="48"/>
      <c r="E47" s="61"/>
      <c r="F47" s="62"/>
    </row>
    <row r="48" spans="1:6" ht="11.5" customHeight="1" x14ac:dyDescent="0.25">
      <c r="A48" s="11" t="s">
        <v>46</v>
      </c>
      <c r="B48" s="67"/>
      <c r="C48" s="64">
        <v>21</v>
      </c>
      <c r="D48" s="59"/>
      <c r="E48" s="38">
        <v>0.41666666666666669</v>
      </c>
      <c r="F48" s="39">
        <f>F51-E48</f>
        <v>45839.916666666672</v>
      </c>
    </row>
    <row r="49" spans="1:6" s="3" customFormat="1" ht="11.5" customHeight="1" x14ac:dyDescent="0.25">
      <c r="A49" s="31" t="s">
        <v>47</v>
      </c>
      <c r="B49" s="32"/>
      <c r="C49" s="33"/>
      <c r="D49" s="59"/>
      <c r="E49" s="36"/>
      <c r="F49" s="39"/>
    </row>
    <row r="50" spans="1:6" ht="11.5" customHeight="1" x14ac:dyDescent="0.25">
      <c r="A50" s="7"/>
      <c r="B50" s="63"/>
      <c r="C50" s="64"/>
      <c r="D50" s="65"/>
      <c r="E50" s="36"/>
      <c r="F50" s="39"/>
    </row>
    <row r="51" spans="1:6" ht="11.5" customHeight="1" x14ac:dyDescent="0.25">
      <c r="A51" s="24" t="s">
        <v>37</v>
      </c>
      <c r="B51" s="66"/>
      <c r="C51" s="60"/>
      <c r="D51" s="48"/>
      <c r="E51" s="28">
        <v>6.9444444444444441E-3</v>
      </c>
      <c r="F51" s="29">
        <f>F54-E51</f>
        <v>45840.333333333336</v>
      </c>
    </row>
    <row r="52" spans="1:6" ht="11.5" customHeight="1" x14ac:dyDescent="0.25">
      <c r="A52" s="11" t="s">
        <v>38</v>
      </c>
      <c r="B52" s="67"/>
      <c r="C52" s="64"/>
      <c r="D52" s="65"/>
      <c r="E52" s="38"/>
      <c r="F52" s="39"/>
    </row>
    <row r="53" spans="1:6" ht="11.5" customHeight="1" x14ac:dyDescent="0.25">
      <c r="A53" s="11" t="s">
        <v>53</v>
      </c>
      <c r="B53" s="67"/>
      <c r="C53" s="64"/>
      <c r="D53" s="65"/>
      <c r="E53" s="38"/>
      <c r="F53" s="39"/>
    </row>
    <row r="54" spans="1:6" ht="11.5" customHeight="1" x14ac:dyDescent="0.25">
      <c r="A54" s="11" t="s">
        <v>54</v>
      </c>
      <c r="B54" s="67"/>
      <c r="C54" s="64"/>
      <c r="D54" s="65"/>
      <c r="E54" s="38">
        <v>4.1666666666666664E-2</v>
      </c>
      <c r="F54" s="39">
        <f>F56-E54</f>
        <v>45840.340277777781</v>
      </c>
    </row>
    <row r="55" spans="1:6" ht="11.5" customHeight="1" x14ac:dyDescent="0.25">
      <c r="A55" s="11"/>
      <c r="B55" s="67"/>
      <c r="C55" s="64"/>
      <c r="D55" s="65"/>
      <c r="E55" s="38"/>
      <c r="F55" s="39"/>
    </row>
    <row r="56" spans="1:6" ht="11.5" customHeight="1" x14ac:dyDescent="0.25">
      <c r="A56" s="24" t="s">
        <v>49</v>
      </c>
      <c r="B56" s="66"/>
      <c r="C56" s="68"/>
      <c r="D56" s="48"/>
      <c r="E56" s="28">
        <v>3.472222222222222E-3</v>
      </c>
      <c r="F56" s="29">
        <f>F59-E56</f>
        <v>45840.381944444445</v>
      </c>
    </row>
    <row r="57" spans="1:6" ht="11.5" customHeight="1" x14ac:dyDescent="0.25">
      <c r="A57" s="7" t="s">
        <v>48</v>
      </c>
      <c r="B57" s="63"/>
      <c r="C57" s="64"/>
      <c r="D57" s="65"/>
      <c r="E57" s="36"/>
      <c r="F57" s="39"/>
    </row>
    <row r="58" spans="1:6" ht="11.5" customHeight="1" x14ac:dyDescent="0.25">
      <c r="A58" s="7" t="s">
        <v>55</v>
      </c>
      <c r="B58" s="63"/>
      <c r="C58" s="64"/>
      <c r="D58" s="65"/>
      <c r="E58" s="36"/>
      <c r="F58" s="39"/>
    </row>
    <row r="59" spans="1:6" ht="11.5" customHeight="1" x14ac:dyDescent="0.25">
      <c r="A59" s="11" t="s">
        <v>39</v>
      </c>
      <c r="B59" s="67"/>
      <c r="C59" s="64">
        <v>240</v>
      </c>
      <c r="D59" s="65"/>
      <c r="E59" s="38">
        <v>6.9444444444444441E-3</v>
      </c>
      <c r="F59" s="39">
        <f>F61-E59</f>
        <v>45840.385416666664</v>
      </c>
    </row>
    <row r="60" spans="1:6" ht="11.5" customHeight="1" x14ac:dyDescent="0.25">
      <c r="A60" s="11" t="s">
        <v>40</v>
      </c>
      <c r="B60" s="32"/>
      <c r="C60" s="64"/>
      <c r="D60" s="65"/>
      <c r="E60" s="36"/>
      <c r="F60" s="39"/>
    </row>
    <row r="61" spans="1:6" ht="11.5" customHeight="1" x14ac:dyDescent="0.25">
      <c r="A61" s="11" t="s">
        <v>41</v>
      </c>
      <c r="B61" s="67"/>
      <c r="C61" s="64">
        <v>210</v>
      </c>
      <c r="D61" s="65"/>
      <c r="E61" s="38">
        <v>2.4305555555555556E-2</v>
      </c>
      <c r="F61" s="39">
        <f>F62-E61</f>
        <v>45840.392361111109</v>
      </c>
    </row>
    <row r="62" spans="1:6" ht="11.5" customHeight="1" x14ac:dyDescent="0.25">
      <c r="A62" s="11" t="s">
        <v>42</v>
      </c>
      <c r="B62" s="67"/>
      <c r="C62" s="64"/>
      <c r="D62" s="65"/>
      <c r="E62" s="38"/>
      <c r="F62" s="39">
        <f>F4+F5</f>
        <v>45840.416666666664</v>
      </c>
    </row>
    <row r="63" spans="1:6" ht="11.5" customHeight="1" x14ac:dyDescent="0.25">
      <c r="F63" s="69" t="s">
        <v>43</v>
      </c>
    </row>
  </sheetData>
  <sheetProtection algorithmName="SHA-512" hashValue="sFZW0iTTyklRK/9QR2uJvrEmgBnos1xj7yrRdl7vHbCyY3mK1FohoW7hKjYdGSQwoNMDvB/a8oJYq/8JXscvZA==" saltValue="tmExjg8bju1LMqn7/6iSuw==" spinCount="100000" sheet="1" objects="1" scenarios="1"/>
  <mergeCells count="9">
    <mergeCell ref="B13:E13"/>
    <mergeCell ref="A16:F16"/>
    <mergeCell ref="A20:F20"/>
    <mergeCell ref="A1:F1"/>
    <mergeCell ref="A2:F2"/>
    <mergeCell ref="D4:E4"/>
    <mergeCell ref="D5:E5"/>
    <mergeCell ref="D6:E6"/>
    <mergeCell ref="A7:F7"/>
  </mergeCells>
  <pageMargins left="0.7" right="0.7" top="0.78740157499999996" bottom="0.78740157499999996" header="0.3" footer="0.3"/>
  <pageSetup paperSize="9" orientation="portrait" horizontalDpi="0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Haferkruste02H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2025-06-28T14:12:46Z</cp:lastPrinted>
  <dcterms:created xsi:type="dcterms:W3CDTF">2025-04-29T22:05:03Z</dcterms:created>
  <dcterms:modified xsi:type="dcterms:W3CDTF">2025-06-28T14:36:20Z</dcterms:modified>
</cp:coreProperties>
</file>